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92" activeTab="3"/>
  </bookViews>
  <sheets>
    <sheet name="Bidder Profile" sheetId="5" r:id="rId1"/>
    <sheet name="Marks" sheetId="3" r:id="rId2"/>
    <sheet name="Technical Scoring" sheetId="4" r:id="rId3"/>
    <sheet name="Technical Requirements" sheetId="1" r:id="rId4"/>
  </sheets>
  <definedNames>
    <definedName name="_xlnm._FilterDatabase" localSheetId="3" hidden="1">'Technical Requirements'!$A$1:$D$112</definedName>
    <definedName name="Marks" comment="Marks for each feature CBS                          Available  1                                          Not Available  0                                    Can be Developed  0.5  ">Marks!$D$3:$E$6</definedName>
  </definedNames>
  <calcPr calcId="162913"/>
</workbook>
</file>

<file path=xl/calcChain.xml><?xml version="1.0" encoding="utf-8"?>
<calcChain xmlns="http://schemas.openxmlformats.org/spreadsheetml/2006/main">
  <c r="C2" i="4" l="1"/>
  <c r="D112" i="1" l="1"/>
  <c r="D92" i="1"/>
  <c r="D91" i="1"/>
  <c r="F4" i="4" l="1"/>
  <c r="E4" i="4"/>
  <c r="D83" i="1"/>
  <c r="D84" i="1"/>
  <c r="D85" i="1"/>
  <c r="D86" i="1"/>
  <c r="D87" i="1"/>
  <c r="D88" i="1"/>
  <c r="D89" i="1"/>
  <c r="D90" i="1"/>
  <c r="D93" i="1"/>
  <c r="D94" i="1"/>
  <c r="D95" i="1"/>
  <c r="D96" i="1"/>
  <c r="D97" i="1"/>
  <c r="D98" i="1"/>
  <c r="D99" i="1"/>
  <c r="D100" i="1"/>
  <c r="D101" i="1"/>
  <c r="D102" i="1"/>
  <c r="D103" i="1"/>
  <c r="D104" i="1"/>
  <c r="D105" i="1"/>
  <c r="D106" i="1"/>
  <c r="D107" i="1"/>
  <c r="D108" i="1"/>
  <c r="D109" i="1"/>
  <c r="D110" i="1"/>
  <c r="D111" i="1"/>
  <c r="D7"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3" i="1"/>
  <c r="D4" i="1"/>
  <c r="D5" i="1"/>
  <c r="D6" i="1"/>
  <c r="F5" i="4" l="1"/>
  <c r="E5" i="4"/>
  <c r="G4" i="4"/>
  <c r="G5" i="4" l="1"/>
  <c r="D2" i="1" l="1"/>
  <c r="H4" i="4" l="1"/>
  <c r="H5" i="4" s="1"/>
  <c r="I5" i="4" s="1"/>
  <c r="I4" i="4" l="1"/>
</calcChain>
</file>

<file path=xl/sharedStrings.xml><?xml version="1.0" encoding="utf-8"?>
<sst xmlns="http://schemas.openxmlformats.org/spreadsheetml/2006/main" count="351" uniqueCount="237">
  <si>
    <t xml:space="preserve">General Design/Architecture </t>
  </si>
  <si>
    <t xml:space="preserve">Be modular in design, utilize open-systems architecture, and be upgradeable by Core system module to accommodate changes in laws, regulations, best practices and new technology. </t>
  </si>
  <si>
    <t xml:space="preserve">Be a commercially available product, subject to regular maintenance based on vendor developed and scheduled software releases. </t>
  </si>
  <si>
    <t xml:space="preserve">Batch jobs must be segmented to facilitate their recovery in the event of a system failure. </t>
  </si>
  <si>
    <t>Employ common error-handling routines across functional modules and present error messages that allow the user or system operator to respond to reported problems.</t>
  </si>
  <si>
    <t>Infrastructure</t>
  </si>
  <si>
    <t>Identify all software and hardware products needed to install, operate, access, and maintain the application. This requirement includes identification of distinct products that are intended to be purchased or licensed as part of the product licensing agreement. The vendor is also required to identify products needed to meet any technical and functional requirement that must be acquired separately by the agency.</t>
  </si>
  <si>
    <t>Support application client operation on a Windows compatible operating system.</t>
  </si>
  <si>
    <t>Include a report spooling capability to enable online viewing, re-printing, and permanent archiving of requested reports.</t>
  </si>
  <si>
    <t xml:space="preserve">User Interfaces </t>
  </si>
  <si>
    <t>Provide a consistent, Windows-compatible, on-line user interface to all modules and integrated subsystems.</t>
  </si>
  <si>
    <t>Interface consistency includes the use of common command entry syntax, dialog window styles, data entry structures, and information presentation.</t>
  </si>
  <si>
    <t xml:space="preserve">Incorporate common Graphical User Interface characteristics: 
a. Mouse activated icons, Buttons, Scroll bars, Drop-down lists, Check boxes, Menu bars, Text boxes, Tool tips, Resizable windows, and Cut, copy, and paste functions. </t>
  </si>
  <si>
    <t>Incorporate data entry features designed to reduce the amount of direct keying required to initiate transaction processing.</t>
  </si>
  <si>
    <t>Interoperability</t>
  </si>
  <si>
    <t>Include an application program interface (API) to accept financial data generated by external applications over the intranet using industry standard protocols.</t>
  </si>
  <si>
    <t>Standardized interface e.g. with credit card system.</t>
  </si>
  <si>
    <t xml:space="preserve">Document Workflow/ Messaging </t>
  </si>
  <si>
    <t>Provide the capability to establish multiple levels of document approvals based on user-defined criteria.</t>
  </si>
  <si>
    <t xml:space="preserve">Security </t>
  </si>
  <si>
    <t>Ensure that the access policies are consistently enforced against all attempts made by users or other integrated system resources including software used to submit ad-hoc data query requests or to generate standard reports.</t>
  </si>
  <si>
    <t>Require the use of unique user identifications and passwords for authentication purposes. Passwords must be non-printing and non-displaying.</t>
  </si>
  <si>
    <t>The application must allow the enforcement of password standards (e.g., minimum length and use of alpha, numeric and special characters.) The application must also allow for the establishment of a specified period for password expiration and accommodate prohibiting the user from reusing recent passwords.</t>
  </si>
  <si>
    <t xml:space="preserve">Enable the system administrator to define functional access rights (e.g., to modules, transactions, approval authorities) and data access rights (e.g., record create, read, update and delete) by assigned user ID, functional role, etc. </t>
  </si>
  <si>
    <t xml:space="preserve">Permit the system administrator to assign multiple levels of approval to a single user, but prevent that user from applying more than one level of approval to a given document in order to conform to the principle of separation of duties. </t>
  </si>
  <si>
    <t xml:space="preserve">Allow the system administrator to restrict access to sensitive data elements. </t>
  </si>
  <si>
    <t>Maintain an audit logging capability to record access activity including: 
a. All log-in/log-out attempts by user and workstation.
b. User submitted transactions, initiated processes, system override events and direct additions, changes or deletions to application maintained data. 
c. Provide the ability to query the audit log by type of access, date and time stamp range, user identification, or terminal ID.</t>
  </si>
  <si>
    <t xml:space="preserve">Support the use of standard Public Key Infrastructure technology to control access to sensitive data over the Internet. </t>
  </si>
  <si>
    <t xml:space="preserve">System Administration and Performance </t>
  </si>
  <si>
    <t>The application architecture must support scaling as the workloads will increase in future.</t>
  </si>
  <si>
    <t>Include a process scheduling capability that enables the operator to initiate, monitor, and stop scheduled processes (e.g., on-line availability, batch jobs, and system maintenance).</t>
  </si>
  <si>
    <t>Provide online status messages indicating job or transaction type and name, when requested processing starts, completes, and system errors.</t>
  </si>
  <si>
    <t>Allow reports to be produced in the background while other system processing takes place.</t>
  </si>
  <si>
    <t>Provide the system administrator the ability to control the archiving process. The system must include the capability to establish and maintain user-defined archival criteria, such as date, accounting period, closed items, and vendors inactive for a specific time period.</t>
  </si>
  <si>
    <t xml:space="preserve">Complete routine batch processing (e.g., backups, nightly interface processing, postings, table updates, standard reporting, and systems assurance) within an agency defined batch-processing window. </t>
  </si>
  <si>
    <t>Maintain current and historical data (e.g., general ledger records, documents, transactions, lines, etc.) with no degradation to on-line or batch processing performance.</t>
  </si>
  <si>
    <t>Support concurrent access to modules by the user community.</t>
  </si>
  <si>
    <t>Disclose processing jobs, steps, and dependencies that are required to operate the system on a daily, weekly, monthly, quarterly, and annual basis.</t>
  </si>
  <si>
    <t>General</t>
  </si>
  <si>
    <t>The system should be designed to provide 24x7 availability and meet availability requirements to support seamless connectivity to concurrent users.</t>
  </si>
  <si>
    <t>The system should be three tier (Web/App/DB) web based.</t>
  </si>
  <si>
    <t>The solution should work successfully on all reputed web browsers with their current and future versions.</t>
  </si>
  <si>
    <t>The system should support load balancing and redundancy on multiple physical as well as virtual servers.</t>
  </si>
  <si>
    <t>The System should be able to operate in an environment where all data is maintained in a central database and processing is performed on central servers.</t>
  </si>
  <si>
    <t>The selected solution shall be scalable to meet the required system performance for the growth in the amount of processed data and the number of users.</t>
  </si>
  <si>
    <t>Should offer facility for load balancing w.r.t. application server and database server. Data replication functionality across databases.</t>
  </si>
  <si>
    <t>The system should support recovery during business hours with minimal effect on functioning of branch and automated customer services.</t>
  </si>
  <si>
    <t>Support automatic switchover to alternate/standby/failover server.</t>
  </si>
  <si>
    <t>The application should be able to work with multiple servers with load balancing and redundancy capabilities.</t>
  </si>
  <si>
    <t>Enable authorized (business/IT) users to define workflow processes and business rules, including approval levels, and to modify workflow (e.g., assigning a proxy approving authority).</t>
  </si>
  <si>
    <t>Provide reusability of old processes by other newly created processes.</t>
  </si>
  <si>
    <t>Provide support for users to organize, search, prioritize, and sort their work items.</t>
  </si>
  <si>
    <t>Workflows should provide event-based notifications and alerts. Please elaborate alert notification channels.</t>
  </si>
  <si>
    <t>Above security features should be extendable to non CBS applications for Single Sign-On.</t>
  </si>
  <si>
    <t>Should have ability to support scheduling of workflows based on triggers, alerts, timeframes, etc.</t>
  </si>
  <si>
    <t>Provides business users the capability to create / modify / select process rules at run time.</t>
  </si>
  <si>
    <t>Provide Process Monitoring, Simulation, and Analytics capabilities.</t>
  </si>
  <si>
    <t>Provides bundled Document / Content Management System.</t>
  </si>
  <si>
    <t>Provides prioritization of work items be by specific process rules and business conditions.</t>
  </si>
  <si>
    <t>Provides Management Dashboards and reports with drill down features.</t>
  </si>
  <si>
    <t>Provides process variations such as geographical regions, line of business and other variations without coding.</t>
  </si>
  <si>
    <t xml:space="preserve">The platform must provide capability to define the workload for the integration flows using policies. This should allow controlling processing capacity of integration flows and control load on back-end systems </t>
  </si>
  <si>
    <t>Provides optimization tool offer process improvement recommendations based on historical and real-time data? It should provide features such as what if analysis, how did I do analysis. Furthermore it should support multi process simulation</t>
  </si>
  <si>
    <t>Must include ad-hoc case management capabilities: 
• Create and configure task and associate it with one or more collaboration tasks. (i.e. be able to invoke tasks not modeled and something that user needs to carry out on an ad hoc basis to complete the job)
• Configure the task for specific data if received, one or more ad hoc tasks are created and assigned to specific roles, groups, or users.
• Manually route task by one user to other for assistance
• Ad-hoc case activities
• Event based case progression
• Deep integration with embedded content management for case content
• Integration with other content management systems
• Flexible stakeholder model
• Implementation-independent activity definition
• Activity relevance recommendation
• Comprehensive Case policies</t>
  </si>
  <si>
    <t>Supports collaborative process mapping for use by non-technical users for the purpose of documentation, analysis and prioritization.  For example, a specific department may want to perform some high level process mapping, documentation and analysis of the processes to determine which process to focus on first.</t>
  </si>
  <si>
    <t xml:space="preserve">The solution should be able to integrate core banking with other banking solution. </t>
  </si>
  <si>
    <t>Include a listing of supported interfaces with existing banking systems for credit cards, payment switches, CRM, payroll, AML, Fraud Detection etc.</t>
  </si>
  <si>
    <t>Provide an integrated workflow management capability, including generation and routing of internal forms, reports, and other financial documents for online approval or subsequent processing.</t>
  </si>
  <si>
    <t>Administration of web services should not require server downtime in production environments. It should provide zero downtime.</t>
  </si>
  <si>
    <t>Proposed solution should be integrateable with any renowned SIEM Solution</t>
  </si>
  <si>
    <t xml:space="preserve">Bidder should apply all critical patches &amp; security updates released by the OEM (Technology &amp; applications) without any cost </t>
  </si>
  <si>
    <t xml:space="preserve">Vulnerability Assessment and Pen Testing </t>
  </si>
  <si>
    <t>Provide builtin adapter for ISO- 8583. Provide details. Is the support provided using message modelling or is there a need to write custom parsing? It is a built-in adapter required to integrate application to provide messages from CBS. Vendor to inform if the proposed system has the capability inbuilt like most of the systems e.g.  SWIFT, RTGS etc. or the vendor will provide custom parsers for integration to send messages.</t>
  </si>
  <si>
    <t>Include complete installation, operating, and system maintenance documentation covering:
a. Product installation and configuration steps.
b. Application access procedures,
c. User screen layout and content.
d. Transaction entry procedures.
e. Batch job set-up, processing and recovery/re-start procedures, 
f. Error codes with full descriptions and recovery steps.
g. Standard report layout and content.
h. Internal processing controls.
i. Application security.
j. Operating specifications and system flowcharts.
k. Database entity relationships, table formats and data element descriptions
l. Program module description.</t>
  </si>
  <si>
    <t>Include internal transaction processing controls, including the capability in the event of a system failure to automatically: 
a. Back out incompletely processed transactions,
b. Restore the system to its last consistent state before the failure occurred, 
c. Re-apply all incomplete transactions previously submitted by the user. Enforce internal database consistency during all online and batch update operations, including distributed databases, if applicable. 
d. Have fully documented restart capabilities for the application’s online and batch processing components.</t>
  </si>
  <si>
    <t>Sr. No.</t>
  </si>
  <si>
    <t>Feature Provision</t>
  </si>
  <si>
    <t>Marks Obtained</t>
  </si>
  <si>
    <t>Sr.No</t>
  </si>
  <si>
    <t>Description</t>
  </si>
  <si>
    <t>Marks</t>
  </si>
  <si>
    <t>Available</t>
  </si>
  <si>
    <t>Not Available</t>
  </si>
  <si>
    <t xml:space="preserve">Can be Developed </t>
  </si>
  <si>
    <t>I am Heading only</t>
  </si>
  <si>
    <t>8.1.1</t>
  </si>
  <si>
    <t>8.1.2</t>
  </si>
  <si>
    <t>8.1.3</t>
  </si>
  <si>
    <t>8.1.4</t>
  </si>
  <si>
    <t>8.1.5</t>
  </si>
  <si>
    <t>8.1.6</t>
  </si>
  <si>
    <t>8.1.7</t>
  </si>
  <si>
    <t>8.1.8</t>
  </si>
  <si>
    <t>8.1.9</t>
  </si>
  <si>
    <t>8.1.10</t>
  </si>
  <si>
    <t>8.1.11</t>
  </si>
  <si>
    <t>8.1.12</t>
  </si>
  <si>
    <t>8.1.13</t>
  </si>
  <si>
    <t>8.1.14</t>
  </si>
  <si>
    <r>
      <t xml:space="preserve">Have </t>
    </r>
    <r>
      <rPr>
        <u/>
        <sz val="11"/>
        <rFont val="Calibri"/>
        <family val="2"/>
        <scheme val="minor"/>
      </rPr>
      <t>integrated</t>
    </r>
    <r>
      <rPr>
        <sz val="11"/>
        <rFont val="Calibri"/>
        <family val="2"/>
        <scheme val="minor"/>
      </rPr>
      <t xml:space="preserve"> security features that are configurable by the system administrator to control access to the application, functional modules, transactions, and data.</t>
    </r>
  </si>
  <si>
    <t>Total List Count</t>
  </si>
  <si>
    <t>Heading</t>
  </si>
  <si>
    <t>Total Features</t>
  </si>
  <si>
    <t>%</t>
  </si>
  <si>
    <t>Total Score</t>
  </si>
  <si>
    <t>Technical</t>
  </si>
  <si>
    <t>1.1.1</t>
  </si>
  <si>
    <t>1.1.2</t>
  </si>
  <si>
    <t>1.1.3</t>
  </si>
  <si>
    <t>1.1.4</t>
  </si>
  <si>
    <t>1.1.5</t>
  </si>
  <si>
    <t>1.1.6</t>
  </si>
  <si>
    <t>1.1.7</t>
  </si>
  <si>
    <t>1.1.8</t>
  </si>
  <si>
    <t>2.1.1</t>
  </si>
  <si>
    <t>2.1.2</t>
  </si>
  <si>
    <t>2.1.3</t>
  </si>
  <si>
    <t>2.1.4</t>
  </si>
  <si>
    <t>3.1.1</t>
  </si>
  <si>
    <t>3.1.2</t>
  </si>
  <si>
    <t>3.1.3</t>
  </si>
  <si>
    <t>3.1.4</t>
  </si>
  <si>
    <t>4.1.1</t>
  </si>
  <si>
    <t>4.1.2</t>
  </si>
  <si>
    <t>4.1.3</t>
  </si>
  <si>
    <t>4.1.4</t>
  </si>
  <si>
    <t>4.1.5</t>
  </si>
  <si>
    <t>4.1.6</t>
  </si>
  <si>
    <t>4.1.7</t>
  </si>
  <si>
    <t>5.1.1</t>
  </si>
  <si>
    <t>5.1.2</t>
  </si>
  <si>
    <t>5.1.3</t>
  </si>
  <si>
    <t>5.1.4</t>
  </si>
  <si>
    <t>5.1.5</t>
  </si>
  <si>
    <t>5.1.6</t>
  </si>
  <si>
    <t>5.1.7</t>
  </si>
  <si>
    <t>5.1.8</t>
  </si>
  <si>
    <t>5.1.9</t>
  </si>
  <si>
    <t>5.1.10</t>
  </si>
  <si>
    <t>5.1.11</t>
  </si>
  <si>
    <t>5.1.12</t>
  </si>
  <si>
    <t>5.1.13</t>
  </si>
  <si>
    <t>5.1.14</t>
  </si>
  <si>
    <t>5.1.15</t>
  </si>
  <si>
    <t>5.1.16</t>
  </si>
  <si>
    <t>6.1.1</t>
  </si>
  <si>
    <t>6.1.2</t>
  </si>
  <si>
    <t>6.1.3</t>
  </si>
  <si>
    <t>6.1.4</t>
  </si>
  <si>
    <t>6.1.5</t>
  </si>
  <si>
    <t>6.1.6</t>
  </si>
  <si>
    <t>6.1.7</t>
  </si>
  <si>
    <t>6.1.8</t>
  </si>
  <si>
    <t>6.1.9</t>
  </si>
  <si>
    <t>6.1.10</t>
  </si>
  <si>
    <t>7.1.1</t>
  </si>
  <si>
    <t>7.1.2</t>
  </si>
  <si>
    <t>7.1.3</t>
  </si>
  <si>
    <t>7.1.4</t>
  </si>
  <si>
    <t>7.1.5</t>
  </si>
  <si>
    <t>7.1.6</t>
  </si>
  <si>
    <t>7.1.7</t>
  </si>
  <si>
    <t>7.1.8</t>
  </si>
  <si>
    <t>7.1.9</t>
  </si>
  <si>
    <t>7.1.10</t>
  </si>
  <si>
    <t>Data Migration</t>
  </si>
  <si>
    <t>Migration of eCIB reporting system data</t>
  </si>
  <si>
    <t>9.1.1</t>
  </si>
  <si>
    <t>9.1.2</t>
  </si>
  <si>
    <t>9.1.3</t>
  </si>
  <si>
    <t>9.1.4</t>
  </si>
  <si>
    <t>9.1.5</t>
  </si>
  <si>
    <t>9.1.6</t>
  </si>
  <si>
    <t>10.1.1</t>
  </si>
  <si>
    <t>10.1.2</t>
  </si>
  <si>
    <t>10.1.3</t>
  </si>
  <si>
    <t>10.1.4</t>
  </si>
  <si>
    <t>10.1.5</t>
  </si>
  <si>
    <t>10.1.6</t>
  </si>
  <si>
    <t>10.1.7</t>
  </si>
  <si>
    <t>10.1.8</t>
  </si>
  <si>
    <t>10.1.9</t>
  </si>
  <si>
    <t>10.1.10</t>
  </si>
  <si>
    <t>10.1.11</t>
  </si>
  <si>
    <t>10.1.12</t>
  </si>
  <si>
    <t>10.1.13</t>
  </si>
  <si>
    <t>10.1.14</t>
  </si>
  <si>
    <t>10.1.15</t>
  </si>
  <si>
    <t>10.1.16</t>
  </si>
  <si>
    <t>10.1.17</t>
  </si>
  <si>
    <t>10.1.18</t>
  </si>
  <si>
    <t>10.1.19</t>
  </si>
  <si>
    <t>L</t>
  </si>
  <si>
    <r>
      <t xml:space="preserve">Common error/ </t>
    </r>
    <r>
      <rPr>
        <sz val="11"/>
        <rFont val="Calibri"/>
        <family val="2"/>
        <scheme val="minor"/>
      </rPr>
      <t>warnings</t>
    </r>
    <r>
      <rPr>
        <sz val="11"/>
        <color theme="1"/>
        <rFont val="Calibri"/>
        <family val="2"/>
        <scheme val="minor"/>
      </rPr>
      <t xml:space="preserve"> message text must be customizable.</t>
    </r>
  </si>
  <si>
    <r>
      <t>Provide the capability to accept bar-coded</t>
    </r>
    <r>
      <rPr>
        <sz val="11"/>
        <rFont val="Calibri"/>
        <family val="2"/>
        <scheme val="minor"/>
      </rPr>
      <t>/ QR-coded</t>
    </r>
    <r>
      <rPr>
        <sz val="11"/>
        <color theme="1"/>
        <rFont val="Calibri"/>
        <family val="2"/>
        <scheme val="minor"/>
      </rPr>
      <t xml:space="preserve"> documents.</t>
    </r>
  </si>
  <si>
    <r>
      <rPr>
        <sz val="11"/>
        <color indexed="8"/>
        <rFont val="Calibri"/>
        <family val="2"/>
        <scheme val="minor"/>
      </rPr>
      <t xml:space="preserve"> </t>
    </r>
    <r>
      <rPr>
        <sz val="11"/>
        <color theme="1"/>
        <rFont val="Calibri"/>
        <family val="2"/>
        <scheme val="minor"/>
      </rPr>
      <t>Include revised documentation concurrent with the distribution of new software releases.</t>
    </r>
  </si>
  <si>
    <r>
      <rPr>
        <sz val="11"/>
        <color indexed="8"/>
        <rFont val="Calibri"/>
        <family val="2"/>
        <scheme val="minor"/>
      </rPr>
      <t xml:space="preserve"> </t>
    </r>
    <r>
      <rPr>
        <sz val="11"/>
        <color theme="1"/>
        <rFont val="Calibri"/>
        <family val="2"/>
        <scheme val="minor"/>
      </rPr>
      <t>The solution must be able to work smoothly even on low bandwidth and high latency links such as VSAT to support remote branches.</t>
    </r>
  </si>
  <si>
    <t>Technical Scoring Table</t>
  </si>
  <si>
    <t>Organization Name</t>
  </si>
  <si>
    <t>Contact Person Name</t>
  </si>
  <si>
    <t>CP Name</t>
  </si>
  <si>
    <t>Contact Person Cell #</t>
  </si>
  <si>
    <t>Contact Person Address</t>
  </si>
  <si>
    <t>CP Address</t>
  </si>
  <si>
    <t>Migration of Assets side data (Conventional &amp; Islamic)</t>
  </si>
  <si>
    <t>Migration of Liability side data (Conventional &amp; Islamic)</t>
  </si>
  <si>
    <t>Migration of Treasury data (Conventional &amp; Islamic)</t>
  </si>
  <si>
    <t>Migration of Customer Risk Ratings/ ORR and CWR (Conventional &amp; Islamic)</t>
  </si>
  <si>
    <t>Migration of data from Security Documents System (SDMS) (Conventional &amp; Islamic)</t>
  </si>
  <si>
    <t xml:space="preserve">The Core financial system should:
a. Provide computing performance metrics, for platforms and systems environments that the application is certified to run on. 
b. Performance metrics provided by the vendor should describe:
i. Transaction processing throughput capacity
ii. Expected workstation client response time by transaction type
iii. Data storage capacity
iv. Limitations on concurrent user connectivity. </t>
  </si>
  <si>
    <t>The system should integrate with Online Testing Service (OTS)</t>
  </si>
  <si>
    <t>The system should integrate with 1-Link/ BPC/ Paypak</t>
  </si>
  <si>
    <t>The system should integrate with centralized payment of Tax to FBR etc.</t>
  </si>
  <si>
    <t>The system should integrate with PMD (Pakistan Mobile Data) networks for CNIC &amp; cell number linkage</t>
  </si>
  <si>
    <t>The system should integrate for SWSAM for Liveliness in Digital Onboarding Module</t>
  </si>
  <si>
    <t>The system should integrate with RAAST-MPG (All phases)</t>
  </si>
  <si>
    <t>The system should integrate with Intellexal Solution for SMS Integration</t>
  </si>
  <si>
    <t>The system should integrate with ERP-EBS.</t>
  </si>
  <si>
    <t>The system should integrate with Islamic &amp; Conventional Banking</t>
  </si>
  <si>
    <t>The system should integrate with National Remittance Loyalty Program (NRLP) applications</t>
  </si>
  <si>
    <t>The system should integrate with Legal Cases Management System (LCMS)</t>
  </si>
  <si>
    <t>The system should integrate with Sanction Compliance Management System (SCMS-AML)</t>
  </si>
  <si>
    <t>The system should integrate with Fraud Risk Management System (FRMS)</t>
  </si>
  <si>
    <t>The system should integrate with One Time Password (OTP) service</t>
  </si>
  <si>
    <t>The system should integrate with Customer Relationship Module (CRM) for customer's verification</t>
  </si>
  <si>
    <t>The system should integrate with ZTBL website for new Business Lead</t>
  </si>
  <si>
    <t>The system should integrate with ZTBL website for Product Key Fact Statement</t>
  </si>
  <si>
    <t>The system should integrate integrate with Internal Audit System.</t>
  </si>
  <si>
    <t>The system should integrate with Punjab Land Records Authority (PLRA) for fee processing</t>
  </si>
  <si>
    <t>Interfaces &amp; Integration</t>
  </si>
  <si>
    <t>System has the ability to integrate with industry known Identity and access management systems and protocols.</t>
  </si>
  <si>
    <t>System has the ability to integrate with industry known Security Solutions I-e Multi  factor authentication solutions, Privilege Access Management Solutions, Security Information and Event Management Solutions (SIEM).</t>
  </si>
  <si>
    <t>10.1.20</t>
  </si>
  <si>
    <t>10.1.21</t>
  </si>
  <si>
    <t>Bidder Name</t>
  </si>
  <si>
    <t>Bidder Profile</t>
  </si>
  <si>
    <t>Feature Technical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</si>
</sst>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Red]0.0"/>
    <numFmt numFmtId="165" formatCode="0.00;[Red]0.00"/>
    <numFmt numFmtId="166" formatCode="0;[Red]0"/>
  </numFmts>
  <fonts count="8" x14ac:knownFonts="1">
    <font>
      <sz val="11"/>
      <color theme="1"/>
      <name val="Calibri"/>
      <family val="2"/>
      <scheme val="minor"/>
    </font>
    <font>
      <b/>
      <sz val="12"/>
      <color theme="1"/>
      <name val="Calibri"/>
      <family val="2"/>
      <scheme val="minor"/>
    </font>
    <font>
      <sz val="11"/>
      <name val="Calibri"/>
      <family val="2"/>
      <scheme val="minor"/>
    </font>
    <font>
      <b/>
      <sz val="11"/>
      <color theme="1"/>
      <name val="Calibri"/>
      <family val="2"/>
      <scheme val="minor"/>
    </font>
    <font>
      <sz val="11"/>
      <color rgb="FF000000"/>
      <name val="Calibri"/>
      <family val="2"/>
      <scheme val="minor"/>
    </font>
    <font>
      <u/>
      <sz val="11"/>
      <name val="Calibri"/>
      <family val="2"/>
      <scheme val="minor"/>
    </font>
    <font>
      <sz val="11"/>
      <color indexed="8"/>
      <name val="Calibri"/>
      <family val="2"/>
      <scheme val="minor"/>
    </font>
    <font>
      <b/>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1" xfId="0" applyBorder="1"/>
    <xf numFmtId="0" fontId="2" fillId="0" borderId="1" xfId="0" applyFont="1" applyBorder="1" applyAlignment="1">
      <alignment vertical="center" wrapText="1"/>
    </xf>
    <xf numFmtId="0" fontId="2" fillId="0" borderId="0" xfId="0" applyFont="1"/>
    <xf numFmtId="0" fontId="2" fillId="2" borderId="1" xfId="0" applyFont="1" applyFill="1" applyBorder="1" applyAlignment="1">
      <alignment vertical="center" wrapText="1"/>
    </xf>
    <xf numFmtId="0" fontId="4" fillId="0" borderId="1" xfId="0" applyFont="1" applyBorder="1"/>
    <xf numFmtId="0" fontId="0" fillId="0" borderId="1" xfId="0" applyFont="1" applyBorder="1" applyAlignment="1">
      <alignment wrapText="1"/>
    </xf>
    <xf numFmtId="0" fontId="0" fillId="0" borderId="1" xfId="0" applyFont="1" applyBorder="1" applyAlignment="1">
      <alignment vertical="top" wrapText="1"/>
    </xf>
    <xf numFmtId="164" fontId="0" fillId="0" borderId="0" xfId="0" applyNumberFormat="1"/>
    <xf numFmtId="0" fontId="0" fillId="0" borderId="1" xfId="0" applyFont="1" applyFill="1" applyBorder="1"/>
    <xf numFmtId="0" fontId="3" fillId="4" borderId="1" xfId="0" applyFont="1" applyFill="1" applyBorder="1"/>
    <xf numFmtId="164" fontId="3" fillId="4" borderId="1" xfId="0" applyNumberFormat="1" applyFont="1" applyFill="1" applyBorder="1"/>
    <xf numFmtId="0" fontId="3" fillId="4" borderId="1" xfId="0" applyFont="1" applyFill="1" applyBorder="1" applyAlignment="1">
      <alignment vertical="top" wrapText="1"/>
    </xf>
    <xf numFmtId="164" fontId="0" fillId="0" borderId="1" xfId="0" applyNumberFormat="1" applyFont="1" applyFill="1" applyBorder="1"/>
    <xf numFmtId="0" fontId="0" fillId="0" borderId="1" xfId="0" applyFont="1" applyFill="1" applyBorder="1" applyAlignment="1">
      <alignment wrapText="1"/>
    </xf>
    <xf numFmtId="0" fontId="0" fillId="0" borderId="1" xfId="0" applyFont="1" applyBorder="1" applyAlignment="1">
      <alignment horizontal="left" vertical="center" wrapText="1"/>
    </xf>
    <xf numFmtId="164" fontId="0" fillId="4" borderId="1" xfId="0" applyNumberFormat="1" applyFont="1" applyFill="1" applyBorder="1"/>
    <xf numFmtId="0" fontId="0" fillId="0" borderId="1" xfId="0" applyFont="1" applyBorder="1" applyAlignment="1">
      <alignment vertical="center" wrapText="1"/>
    </xf>
    <xf numFmtId="0" fontId="0" fillId="0" borderId="1" xfId="0" applyFont="1" applyFill="1" applyBorder="1" applyAlignment="1">
      <alignment vertical="center" wrapText="1"/>
    </xf>
    <xf numFmtId="0" fontId="3" fillId="3" borderId="1" xfId="0" applyFont="1" applyFill="1" applyBorder="1"/>
    <xf numFmtId="0" fontId="3" fillId="3" borderId="1" xfId="0" applyFont="1" applyFill="1" applyBorder="1" applyAlignment="1">
      <alignment horizontal="center"/>
    </xf>
    <xf numFmtId="164" fontId="3" fillId="3" borderId="1" xfId="0" applyNumberFormat="1" applyFont="1" applyFill="1" applyBorder="1" applyAlignment="1">
      <alignment horizontal="center"/>
    </xf>
    <xf numFmtId="0" fontId="0" fillId="0" borderId="1" xfId="0" applyFont="1" applyBorder="1" applyAlignment="1">
      <alignment horizontal="center"/>
    </xf>
    <xf numFmtId="165" fontId="0" fillId="0" borderId="1" xfId="0" applyNumberFormat="1" applyBorder="1"/>
    <xf numFmtId="165" fontId="3" fillId="4" borderId="1" xfId="0" applyNumberFormat="1" applyFont="1" applyFill="1" applyBorder="1"/>
    <xf numFmtId="0" fontId="0" fillId="0" borderId="2" xfId="0" applyFont="1" applyFill="1" applyBorder="1"/>
    <xf numFmtId="0" fontId="3" fillId="4" borderId="2" xfId="0" applyFont="1" applyFill="1" applyBorder="1"/>
    <xf numFmtId="0" fontId="3" fillId="3" borderId="1" xfId="0" applyFont="1" applyFill="1" applyBorder="1" applyAlignment="1">
      <alignment horizontal="right"/>
    </xf>
    <xf numFmtId="0" fontId="0" fillId="0" borderId="1" xfId="0" applyFont="1" applyBorder="1" applyAlignment="1">
      <alignment horizontal="right" vertical="center"/>
    </xf>
    <xf numFmtId="0" fontId="0" fillId="0" borderId="1" xfId="0" applyFont="1" applyFill="1" applyBorder="1" applyAlignment="1">
      <alignment horizontal="right" vertical="center"/>
    </xf>
    <xf numFmtId="0" fontId="2" fillId="2" borderId="1" xfId="0" applyFont="1" applyFill="1" applyBorder="1" applyAlignment="1">
      <alignment horizontal="right" vertical="center"/>
    </xf>
    <xf numFmtId="0" fontId="0" fillId="0" borderId="3" xfId="0" applyFont="1" applyFill="1" applyBorder="1" applyAlignment="1">
      <alignment horizontal="right" vertical="center"/>
    </xf>
    <xf numFmtId="0" fontId="0" fillId="0" borderId="0" xfId="0" applyFont="1" applyAlignment="1">
      <alignment horizontal="right"/>
    </xf>
    <xf numFmtId="0" fontId="0" fillId="0" borderId="1" xfId="0" applyFont="1" applyBorder="1"/>
    <xf numFmtId="0" fontId="0" fillId="0" borderId="0" xfId="0" applyFont="1" applyFill="1" applyBorder="1" applyAlignment="1">
      <alignment wrapText="1"/>
    </xf>
    <xf numFmtId="0" fontId="3" fillId="4" borderId="1" xfId="0" applyFont="1" applyFill="1" applyBorder="1" applyAlignment="1">
      <alignment horizontal="right" vertical="top" wrapText="1"/>
    </xf>
    <xf numFmtId="0" fontId="3" fillId="0" borderId="1" xfId="0" applyFont="1" applyBorder="1"/>
    <xf numFmtId="0" fontId="0" fillId="0" borderId="1" xfId="0" applyBorder="1" applyAlignment="1">
      <alignment horizontal="right"/>
    </xf>
    <xf numFmtId="166" fontId="3" fillId="0" borderId="1" xfId="0" applyNumberFormat="1" applyFont="1" applyBorder="1"/>
    <xf numFmtId="166" fontId="0" fillId="0" borderId="1" xfId="0" applyNumberFormat="1" applyBorder="1" applyAlignment="1">
      <alignment horizontal="right"/>
    </xf>
    <xf numFmtId="0" fontId="3" fillId="4" borderId="1" xfId="0" applyFont="1" applyFill="1" applyBorder="1" applyAlignment="1">
      <alignment horizontal="center"/>
    </xf>
    <xf numFmtId="0" fontId="3" fillId="4" borderId="1" xfId="0" applyFont="1" applyFill="1" applyBorder="1" applyAlignment="1">
      <alignment horizontal="center"/>
    </xf>
    <xf numFmtId="0" fontId="0" fillId="4" borderId="3" xfId="0" applyFont="1" applyFill="1" applyBorder="1" applyAlignment="1">
      <alignment horizontal="center"/>
    </xf>
    <xf numFmtId="0" fontId="0" fillId="4" borderId="4" xfId="0" applyFont="1" applyFill="1" applyBorder="1" applyAlignment="1">
      <alignment horizontal="center"/>
    </xf>
    <xf numFmtId="0" fontId="0" fillId="4" borderId="2" xfId="0" applyFont="1" applyFill="1" applyBorder="1" applyAlignment="1">
      <alignment horizontal="center"/>
    </xf>
    <xf numFmtId="0" fontId="0" fillId="3" borderId="1" xfId="0" applyFill="1" applyBorder="1" applyAlignment="1">
      <alignment horizontal="center"/>
    </xf>
    <xf numFmtId="0" fontId="0" fillId="0" borderId="1" xfId="0" applyFill="1" applyBorder="1" applyAlignment="1">
      <alignment horizontal="center"/>
    </xf>
    <xf numFmtId="0" fontId="1" fillId="3" borderId="1" xfId="0" applyFont="1" applyFill="1" applyBorder="1" applyAlignment="1">
      <alignment horizontal="center"/>
    </xf>
    <xf numFmtId="0" fontId="3" fillId="3" borderId="1" xfId="0" applyFont="1" applyFill="1" applyBorder="1" applyAlignment="1">
      <alignment horizontal="center"/>
    </xf>
    <xf numFmtId="0" fontId="7" fillId="4" borderId="1" xfId="0" applyFont="1" applyFill="1" applyBorder="1" applyAlignment="1">
      <alignment horizontal="center"/>
    </xf>
    <xf numFmtId="165" fontId="3" fillId="4" borderId="1" xfId="0" applyNumberFormat="1" applyFont="1" applyFill="1" applyBorder="1" applyAlignment="1">
      <alignment horizontal="center"/>
    </xf>
    <xf numFmtId="0" fontId="3" fillId="4" borderId="1" xfId="0" applyFont="1" applyFill="1" applyBorder="1" applyAlignment="1">
      <alignment horizontal="right"/>
    </xf>
    <xf numFmtId="0" fontId="3" fillId="4" borderId="1" xfId="0" applyFont="1" applyFill="1" applyBorder="1" applyAlignment="1">
      <alignment horizontal="right"/>
    </xf>
    <xf numFmtId="0" fontId="0" fillId="0" borderId="1" xfId="0" applyFont="1" applyBorder="1" applyAlignment="1">
      <alignment horizontal="left" vertical="top"/>
    </xf>
  </cellXfs>
  <cellStyles count="1">
    <cellStyle name="Normal"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6"/>
  <sheetViews>
    <sheetView workbookViewId="0">
      <selection activeCell="E8" sqref="E8"/>
    </sheetView>
  </sheetViews>
  <sheetFormatPr defaultRowHeight="14.4" x14ac:dyDescent="0.3"/>
  <cols>
    <col min="3" max="3" width="10.77734375" customWidth="1"/>
    <col min="4" max="4" width="20.77734375" customWidth="1"/>
    <col min="5" max="5" width="70.77734375" customWidth="1"/>
  </cols>
  <sheetData>
    <row r="2" spans="3:5" x14ac:dyDescent="0.3">
      <c r="C2" s="48" t="s">
        <v>235</v>
      </c>
      <c r="D2" s="48"/>
      <c r="E2" s="48"/>
    </row>
    <row r="3" spans="3:5" x14ac:dyDescent="0.3">
      <c r="C3" s="46">
        <v>1</v>
      </c>
      <c r="D3" s="36" t="s">
        <v>198</v>
      </c>
      <c r="E3" s="37" t="s">
        <v>234</v>
      </c>
    </row>
    <row r="4" spans="3:5" x14ac:dyDescent="0.3">
      <c r="C4" s="46">
        <v>2</v>
      </c>
      <c r="D4" s="36" t="s">
        <v>199</v>
      </c>
      <c r="E4" s="37" t="s">
        <v>200</v>
      </c>
    </row>
    <row r="5" spans="3:5" x14ac:dyDescent="0.3">
      <c r="C5" s="46">
        <v>3</v>
      </c>
      <c r="D5" s="38" t="s">
        <v>201</v>
      </c>
      <c r="E5" s="39">
        <v>923339999999</v>
      </c>
    </row>
    <row r="6" spans="3:5" x14ac:dyDescent="0.3">
      <c r="C6" s="46">
        <v>4</v>
      </c>
      <c r="D6" s="36" t="s">
        <v>202</v>
      </c>
      <c r="E6" s="37" t="s">
        <v>203</v>
      </c>
    </row>
  </sheetData>
  <mergeCells count="1">
    <mergeCell ref="C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6"/>
  <sheetViews>
    <sheetView workbookViewId="0">
      <selection activeCell="F7" sqref="F7"/>
    </sheetView>
  </sheetViews>
  <sheetFormatPr defaultRowHeight="14.4" x14ac:dyDescent="0.3"/>
  <cols>
    <col min="3" max="3" width="7.77734375" customWidth="1"/>
    <col min="4" max="4" width="18.77734375" customWidth="1"/>
    <col min="5" max="5" width="12.77734375" customWidth="1"/>
  </cols>
  <sheetData>
    <row r="1" spans="3:5" x14ac:dyDescent="0.3">
      <c r="C1" s="45" t="s">
        <v>80</v>
      </c>
      <c r="D1" s="45"/>
      <c r="E1" s="45"/>
    </row>
    <row r="2" spans="3:5" x14ac:dyDescent="0.3">
      <c r="C2" s="40" t="s">
        <v>78</v>
      </c>
      <c r="D2" s="49" t="s">
        <v>79</v>
      </c>
      <c r="E2" s="49" t="s">
        <v>80</v>
      </c>
    </row>
    <row r="3" spans="3:5" x14ac:dyDescent="0.3">
      <c r="C3" s="46">
        <v>1</v>
      </c>
      <c r="D3" s="1" t="s">
        <v>81</v>
      </c>
      <c r="E3" s="1">
        <v>1</v>
      </c>
    </row>
    <row r="4" spans="3:5" x14ac:dyDescent="0.3">
      <c r="C4" s="46">
        <v>2</v>
      </c>
      <c r="D4" s="5" t="s">
        <v>82</v>
      </c>
      <c r="E4" s="1">
        <v>0</v>
      </c>
    </row>
    <row r="5" spans="3:5" x14ac:dyDescent="0.3">
      <c r="C5" s="46">
        <v>3</v>
      </c>
      <c r="D5" s="5" t="s">
        <v>83</v>
      </c>
      <c r="E5" s="1">
        <v>0.5</v>
      </c>
    </row>
    <row r="6" spans="3:5" x14ac:dyDescent="0.3">
      <c r="C6" s="46">
        <v>4</v>
      </c>
      <c r="D6" s="1" t="s">
        <v>84</v>
      </c>
      <c r="E6" s="1">
        <v>0</v>
      </c>
    </row>
  </sheetData>
  <sheetProtection algorithmName="SHA-512" hashValue="sZMsz8uYoXQkAeIiLbwTgAwli+WURtEspYFmpkLYQpwip1GAu0qkiNfvuB9wS4A/bW6VrTqPo6er208HDccVTw==" saltValue="wPKwXulI5OQWBtdWU5iaJg==" spinCount="100000" sheet="1" objects="1" scenarios="1" selectLockedCells="1" selectUnlockedCells="1"/>
  <mergeCells count="1">
    <mergeCell ref="C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5"/>
  <sheetViews>
    <sheetView workbookViewId="0">
      <selection activeCell="C2" sqref="C2:I2"/>
    </sheetView>
  </sheetViews>
  <sheetFormatPr defaultRowHeight="14.4" x14ac:dyDescent="0.3"/>
  <cols>
    <col min="3" max="3" width="6" bestFit="1" customWidth="1"/>
    <col min="4" max="4" width="26.5546875" customWidth="1"/>
    <col min="5" max="5" width="15.77734375" bestFit="1" customWidth="1"/>
    <col min="6" max="6" width="8.6640625" bestFit="1" customWidth="1"/>
    <col min="7" max="7" width="14.44140625" bestFit="1" customWidth="1"/>
    <col min="8" max="8" width="17.5546875" customWidth="1"/>
  </cols>
  <sheetData>
    <row r="1" spans="3:9" ht="15.6" x14ac:dyDescent="0.3">
      <c r="C1" s="47" t="s">
        <v>197</v>
      </c>
      <c r="D1" s="47"/>
      <c r="E1" s="47"/>
      <c r="F1" s="47"/>
      <c r="G1" s="47"/>
      <c r="H1" s="47"/>
      <c r="I1" s="47"/>
    </row>
    <row r="2" spans="3:9" x14ac:dyDescent="0.3">
      <c r="C2" s="41" t="str">
        <f>'Bidder Profile'!E3</f>
        <v>Bidder Name</v>
      </c>
      <c r="D2" s="41"/>
      <c r="E2" s="41"/>
      <c r="F2" s="41"/>
      <c r="G2" s="41"/>
      <c r="H2" s="41"/>
      <c r="I2" s="41"/>
    </row>
    <row r="3" spans="3:9" x14ac:dyDescent="0.3">
      <c r="C3" s="40" t="s">
        <v>78</v>
      </c>
      <c r="D3" s="40" t="s">
        <v>79</v>
      </c>
      <c r="E3" s="40" t="s">
        <v>100</v>
      </c>
      <c r="F3" s="40" t="s">
        <v>101</v>
      </c>
      <c r="G3" s="40" t="s">
        <v>102</v>
      </c>
      <c r="H3" s="40" t="s">
        <v>77</v>
      </c>
      <c r="I3" s="50" t="s">
        <v>103</v>
      </c>
    </row>
    <row r="4" spans="3:9" x14ac:dyDescent="0.3">
      <c r="C4" s="22">
        <v>1</v>
      </c>
      <c r="D4" s="53" t="s">
        <v>105</v>
      </c>
      <c r="E4" s="1">
        <f>COUNTA('Technical Requirements'!A2:A111)</f>
        <v>110</v>
      </c>
      <c r="F4" s="1">
        <f>COUNT('Technical Requirements'!A2:A111)</f>
        <v>10</v>
      </c>
      <c r="G4" s="1">
        <f>E4-F4</f>
        <v>100</v>
      </c>
      <c r="H4" s="1">
        <f>'Technical Requirements'!D112</f>
        <v>100</v>
      </c>
      <c r="I4" s="23">
        <f>H4*100/G4</f>
        <v>100</v>
      </c>
    </row>
    <row r="5" spans="3:9" x14ac:dyDescent="0.3">
      <c r="C5" s="52" t="s">
        <v>104</v>
      </c>
      <c r="D5" s="52"/>
      <c r="E5" s="51">
        <f>SUM(E4:E4)</f>
        <v>110</v>
      </c>
      <c r="F5" s="51">
        <f>SUM(F4:F4)</f>
        <v>10</v>
      </c>
      <c r="G5" s="51">
        <f>SUM(G4:G4)</f>
        <v>100</v>
      </c>
      <c r="H5" s="51">
        <f>SUM(H4:H4)</f>
        <v>100</v>
      </c>
      <c r="I5" s="24">
        <f>H5*100/G5</f>
        <v>100</v>
      </c>
    </row>
  </sheetData>
  <sheetProtection algorithmName="SHA-512" hashValue="4ypRrpa4GmCHxkAaDdYJ31IZ6xokQV75bfFId/GfQn5PihS/G1rtEa0GhAFVYDluZ0RjETy26O/GG/L3BHygDA==" saltValue="2GnksWpsO+whyIFaNJKBVQ==" spinCount="100000" sheet="1" objects="1" scenarios="1" selectLockedCells="1" selectUnlockedCells="1"/>
  <mergeCells count="3">
    <mergeCell ref="C1:I1"/>
    <mergeCell ref="C5:D5"/>
    <mergeCell ref="C2:I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tabSelected="1" zoomScale="90" zoomScaleNormal="90" zoomScalePageLayoutView="80" workbookViewId="0">
      <pane xSplit="2" ySplit="2" topLeftCell="C12" activePane="bottomRight" state="frozen"/>
      <selection pane="topRight" activeCell="N1" sqref="N1"/>
      <selection pane="bottomLeft" activeCell="A3" sqref="A3"/>
      <selection pane="bottomRight" activeCell="B104" sqref="B104"/>
    </sheetView>
  </sheetViews>
  <sheetFormatPr defaultRowHeight="14.4" x14ac:dyDescent="0.3"/>
  <cols>
    <col min="1" max="1" width="10.77734375" style="32" customWidth="1"/>
    <col min="2" max="2" width="110.77734375" customWidth="1"/>
    <col min="3" max="3" width="20.77734375" customWidth="1"/>
    <col min="4" max="4" width="15.77734375" style="8" customWidth="1"/>
  </cols>
  <sheetData>
    <row r="1" spans="1:4" x14ac:dyDescent="0.3">
      <c r="A1" s="27" t="s">
        <v>75</v>
      </c>
      <c r="B1" s="19" t="s">
        <v>236</v>
      </c>
      <c r="C1" s="20" t="s">
        <v>76</v>
      </c>
      <c r="D1" s="21" t="s">
        <v>77</v>
      </c>
    </row>
    <row r="2" spans="1:4" x14ac:dyDescent="0.3">
      <c r="A2" s="35">
        <v>1.1000000000000001</v>
      </c>
      <c r="B2" s="12" t="s">
        <v>0</v>
      </c>
      <c r="C2" s="10" t="s">
        <v>84</v>
      </c>
      <c r="D2" s="11">
        <f t="shared" ref="D2:D33" si="0">VLOOKUP(C2,Marks,2,FALSE)</f>
        <v>0</v>
      </c>
    </row>
    <row r="3" spans="1:4" ht="28.8" x14ac:dyDescent="0.3">
      <c r="A3" s="28" t="s">
        <v>106</v>
      </c>
      <c r="B3" s="6" t="s">
        <v>1</v>
      </c>
      <c r="C3" s="9" t="s">
        <v>81</v>
      </c>
      <c r="D3" s="13">
        <f t="shared" si="0"/>
        <v>1</v>
      </c>
    </row>
    <row r="4" spans="1:4" x14ac:dyDescent="0.3">
      <c r="A4" s="28" t="s">
        <v>107</v>
      </c>
      <c r="B4" s="6" t="s">
        <v>2</v>
      </c>
      <c r="C4" s="9" t="s">
        <v>81</v>
      </c>
      <c r="D4" s="13">
        <f t="shared" si="0"/>
        <v>1</v>
      </c>
    </row>
    <row r="5" spans="1:4" ht="86.4" x14ac:dyDescent="0.3">
      <c r="A5" s="28" t="s">
        <v>108</v>
      </c>
      <c r="B5" s="6" t="s">
        <v>74</v>
      </c>
      <c r="C5" s="9" t="s">
        <v>81</v>
      </c>
      <c r="D5" s="13">
        <f t="shared" si="0"/>
        <v>1</v>
      </c>
    </row>
    <row r="6" spans="1:4" x14ac:dyDescent="0.3">
      <c r="A6" s="28" t="s">
        <v>109</v>
      </c>
      <c r="B6" s="14" t="s">
        <v>3</v>
      </c>
      <c r="C6" s="9" t="s">
        <v>81</v>
      </c>
      <c r="D6" s="13">
        <f t="shared" si="0"/>
        <v>1</v>
      </c>
    </row>
    <row r="7" spans="1:4" ht="187.2" x14ac:dyDescent="0.3">
      <c r="A7" s="28" t="s">
        <v>110</v>
      </c>
      <c r="B7" s="6" t="s">
        <v>73</v>
      </c>
      <c r="C7" s="9" t="s">
        <v>81</v>
      </c>
      <c r="D7" s="13">
        <f t="shared" si="0"/>
        <v>1</v>
      </c>
    </row>
    <row r="8" spans="1:4" x14ac:dyDescent="0.3">
      <c r="A8" s="28" t="s">
        <v>111</v>
      </c>
      <c r="B8" s="15" t="s">
        <v>195</v>
      </c>
      <c r="C8" s="9" t="s">
        <v>81</v>
      </c>
      <c r="D8" s="13">
        <f t="shared" si="0"/>
        <v>1</v>
      </c>
    </row>
    <row r="9" spans="1:4" ht="28.8" x14ac:dyDescent="0.3">
      <c r="A9" s="28" t="s">
        <v>112</v>
      </c>
      <c r="B9" s="15" t="s">
        <v>4</v>
      </c>
      <c r="C9" s="9" t="s">
        <v>81</v>
      </c>
      <c r="D9" s="13">
        <f t="shared" si="0"/>
        <v>1</v>
      </c>
    </row>
    <row r="10" spans="1:4" x14ac:dyDescent="0.3">
      <c r="A10" s="28" t="s">
        <v>113</v>
      </c>
      <c r="B10" s="15" t="s">
        <v>193</v>
      </c>
      <c r="C10" s="9" t="s">
        <v>81</v>
      </c>
      <c r="D10" s="13">
        <f t="shared" si="0"/>
        <v>1</v>
      </c>
    </row>
    <row r="11" spans="1:4" x14ac:dyDescent="0.3">
      <c r="A11" s="35">
        <v>2.1</v>
      </c>
      <c r="B11" s="12" t="s">
        <v>5</v>
      </c>
      <c r="C11" s="10" t="s">
        <v>84</v>
      </c>
      <c r="D11" s="16">
        <f t="shared" si="0"/>
        <v>0</v>
      </c>
    </row>
    <row r="12" spans="1:4" ht="57.6" x14ac:dyDescent="0.3">
      <c r="A12" s="29" t="s">
        <v>114</v>
      </c>
      <c r="B12" s="15" t="s">
        <v>6</v>
      </c>
      <c r="C12" s="9" t="s">
        <v>81</v>
      </c>
      <c r="D12" s="13">
        <f t="shared" si="0"/>
        <v>1</v>
      </c>
    </row>
    <row r="13" spans="1:4" x14ac:dyDescent="0.3">
      <c r="A13" s="29" t="s">
        <v>115</v>
      </c>
      <c r="B13" s="15" t="s">
        <v>7</v>
      </c>
      <c r="C13" s="9" t="s">
        <v>81</v>
      </c>
      <c r="D13" s="13">
        <f t="shared" si="0"/>
        <v>1</v>
      </c>
    </row>
    <row r="14" spans="1:4" x14ac:dyDescent="0.3">
      <c r="A14" s="29" t="s">
        <v>116</v>
      </c>
      <c r="B14" s="15" t="s">
        <v>194</v>
      </c>
      <c r="C14" s="9" t="s">
        <v>81</v>
      </c>
      <c r="D14" s="13">
        <f t="shared" si="0"/>
        <v>1</v>
      </c>
    </row>
    <row r="15" spans="1:4" x14ac:dyDescent="0.3">
      <c r="A15" s="29" t="s">
        <v>117</v>
      </c>
      <c r="B15" s="15" t="s">
        <v>8</v>
      </c>
      <c r="C15" s="9" t="s">
        <v>81</v>
      </c>
      <c r="D15" s="13">
        <f t="shared" si="0"/>
        <v>1</v>
      </c>
    </row>
    <row r="16" spans="1:4" x14ac:dyDescent="0.3">
      <c r="A16" s="35">
        <v>3.1</v>
      </c>
      <c r="B16" s="12" t="s">
        <v>9</v>
      </c>
      <c r="C16" s="10" t="s">
        <v>84</v>
      </c>
      <c r="D16" s="11">
        <f t="shared" si="0"/>
        <v>0</v>
      </c>
    </row>
    <row r="17" spans="1:4" x14ac:dyDescent="0.3">
      <c r="A17" s="29" t="s">
        <v>118</v>
      </c>
      <c r="B17" s="17" t="s">
        <v>10</v>
      </c>
      <c r="C17" s="9" t="s">
        <v>81</v>
      </c>
      <c r="D17" s="13">
        <f t="shared" si="0"/>
        <v>1</v>
      </c>
    </row>
    <row r="18" spans="1:4" ht="28.8" x14ac:dyDescent="0.3">
      <c r="A18" s="29" t="s">
        <v>119</v>
      </c>
      <c r="B18" s="17" t="s">
        <v>11</v>
      </c>
      <c r="C18" s="9" t="s">
        <v>81</v>
      </c>
      <c r="D18" s="13">
        <f t="shared" si="0"/>
        <v>1</v>
      </c>
    </row>
    <row r="19" spans="1:4" ht="43.2" x14ac:dyDescent="0.3">
      <c r="A19" s="29" t="s">
        <v>120</v>
      </c>
      <c r="B19" s="6" t="s">
        <v>12</v>
      </c>
      <c r="C19" s="9" t="s">
        <v>81</v>
      </c>
      <c r="D19" s="13">
        <f t="shared" si="0"/>
        <v>1</v>
      </c>
    </row>
    <row r="20" spans="1:4" x14ac:dyDescent="0.3">
      <c r="A20" s="29" t="s">
        <v>121</v>
      </c>
      <c r="B20" s="6" t="s">
        <v>13</v>
      </c>
      <c r="C20" s="9" t="s">
        <v>81</v>
      </c>
      <c r="D20" s="13">
        <f t="shared" si="0"/>
        <v>1</v>
      </c>
    </row>
    <row r="21" spans="1:4" x14ac:dyDescent="0.3">
      <c r="A21" s="35">
        <v>4.0999999999999996</v>
      </c>
      <c r="B21" s="12" t="s">
        <v>14</v>
      </c>
      <c r="C21" s="10" t="s">
        <v>84</v>
      </c>
      <c r="D21" s="11">
        <f t="shared" si="0"/>
        <v>0</v>
      </c>
    </row>
    <row r="22" spans="1:4" ht="28.8" x14ac:dyDescent="0.3">
      <c r="A22" s="29" t="s">
        <v>122</v>
      </c>
      <c r="B22" s="17" t="s">
        <v>15</v>
      </c>
      <c r="C22" s="9" t="s">
        <v>81</v>
      </c>
      <c r="D22" s="13">
        <f t="shared" si="0"/>
        <v>1</v>
      </c>
    </row>
    <row r="23" spans="1:4" x14ac:dyDescent="0.3">
      <c r="A23" s="29" t="s">
        <v>123</v>
      </c>
      <c r="B23" s="17" t="s">
        <v>16</v>
      </c>
      <c r="C23" s="9" t="s">
        <v>81</v>
      </c>
      <c r="D23" s="13">
        <f t="shared" si="0"/>
        <v>1</v>
      </c>
    </row>
    <row r="24" spans="1:4" ht="28.8" x14ac:dyDescent="0.3">
      <c r="A24" s="29" t="s">
        <v>124</v>
      </c>
      <c r="B24" s="17" t="s">
        <v>66</v>
      </c>
      <c r="C24" s="9" t="s">
        <v>81</v>
      </c>
      <c r="D24" s="13">
        <f t="shared" si="0"/>
        <v>1</v>
      </c>
    </row>
    <row r="25" spans="1:4" x14ac:dyDescent="0.3">
      <c r="A25" s="29" t="s">
        <v>125</v>
      </c>
      <c r="B25" s="2" t="s">
        <v>68</v>
      </c>
      <c r="C25" s="9" t="s">
        <v>81</v>
      </c>
      <c r="D25" s="13">
        <f t="shared" si="0"/>
        <v>1</v>
      </c>
    </row>
    <row r="26" spans="1:4" ht="57.6" x14ac:dyDescent="0.3">
      <c r="A26" s="29" t="s">
        <v>126</v>
      </c>
      <c r="B26" s="2" t="s">
        <v>72</v>
      </c>
      <c r="C26" s="9" t="s">
        <v>81</v>
      </c>
      <c r="D26" s="13">
        <f t="shared" si="0"/>
        <v>1</v>
      </c>
    </row>
    <row r="27" spans="1:4" ht="28.8" x14ac:dyDescent="0.3">
      <c r="A27" s="29" t="s">
        <v>127</v>
      </c>
      <c r="B27" s="2" t="s">
        <v>61</v>
      </c>
      <c r="C27" s="9" t="s">
        <v>81</v>
      </c>
      <c r="D27" s="13">
        <f t="shared" si="0"/>
        <v>1</v>
      </c>
    </row>
    <row r="28" spans="1:4" x14ac:dyDescent="0.3">
      <c r="A28" s="29" t="s">
        <v>128</v>
      </c>
      <c r="B28" s="2" t="s">
        <v>65</v>
      </c>
      <c r="C28" s="9" t="s">
        <v>81</v>
      </c>
      <c r="D28" s="13">
        <f t="shared" si="0"/>
        <v>1</v>
      </c>
    </row>
    <row r="29" spans="1:4" x14ac:dyDescent="0.3">
      <c r="A29" s="35">
        <v>5.0999999999999996</v>
      </c>
      <c r="B29" s="12" t="s">
        <v>17</v>
      </c>
      <c r="C29" s="10" t="s">
        <v>84</v>
      </c>
      <c r="D29" s="11">
        <f t="shared" si="0"/>
        <v>0</v>
      </c>
    </row>
    <row r="30" spans="1:4" ht="28.8" x14ac:dyDescent="0.3">
      <c r="A30" s="29" t="s">
        <v>129</v>
      </c>
      <c r="B30" s="17" t="s">
        <v>67</v>
      </c>
      <c r="C30" s="9" t="s">
        <v>81</v>
      </c>
      <c r="D30" s="13">
        <f t="shared" si="0"/>
        <v>1</v>
      </c>
    </row>
    <row r="31" spans="1:4" ht="28.8" x14ac:dyDescent="0.3">
      <c r="A31" s="29" t="s">
        <v>130</v>
      </c>
      <c r="B31" s="17" t="s">
        <v>49</v>
      </c>
      <c r="C31" s="9" t="s">
        <v>81</v>
      </c>
      <c r="D31" s="13">
        <f t="shared" si="0"/>
        <v>1</v>
      </c>
    </row>
    <row r="32" spans="1:4" x14ac:dyDescent="0.3">
      <c r="A32" s="29" t="s">
        <v>131</v>
      </c>
      <c r="B32" s="17" t="s">
        <v>18</v>
      </c>
      <c r="C32" s="9" t="s">
        <v>81</v>
      </c>
      <c r="D32" s="13">
        <f t="shared" si="0"/>
        <v>1</v>
      </c>
    </row>
    <row r="33" spans="1:4" s="3" customFormat="1" x14ac:dyDescent="0.3">
      <c r="A33" s="29" t="s">
        <v>132</v>
      </c>
      <c r="B33" s="2" t="s">
        <v>50</v>
      </c>
      <c r="C33" s="9" t="s">
        <v>81</v>
      </c>
      <c r="D33" s="13">
        <f t="shared" si="0"/>
        <v>1</v>
      </c>
    </row>
    <row r="34" spans="1:4" s="3" customFormat="1" x14ac:dyDescent="0.3">
      <c r="A34" s="29" t="s">
        <v>133</v>
      </c>
      <c r="B34" s="2" t="s">
        <v>51</v>
      </c>
      <c r="C34" s="9" t="s">
        <v>81</v>
      </c>
      <c r="D34" s="13">
        <f t="shared" ref="D34:D65" si="1">VLOOKUP(C34,Marks,2,FALSE)</f>
        <v>1</v>
      </c>
    </row>
    <row r="35" spans="1:4" s="3" customFormat="1" x14ac:dyDescent="0.3">
      <c r="A35" s="29" t="s">
        <v>134</v>
      </c>
      <c r="B35" s="2" t="s">
        <v>52</v>
      </c>
      <c r="C35" s="9" t="s">
        <v>81</v>
      </c>
      <c r="D35" s="13">
        <f t="shared" si="1"/>
        <v>1</v>
      </c>
    </row>
    <row r="36" spans="1:4" x14ac:dyDescent="0.3">
      <c r="A36" s="29" t="s">
        <v>135</v>
      </c>
      <c r="B36" s="2" t="s">
        <v>60</v>
      </c>
      <c r="C36" s="9" t="s">
        <v>81</v>
      </c>
      <c r="D36" s="13">
        <f t="shared" si="1"/>
        <v>1</v>
      </c>
    </row>
    <row r="37" spans="1:4" x14ac:dyDescent="0.3">
      <c r="A37" s="29" t="s">
        <v>136</v>
      </c>
      <c r="B37" s="2" t="s">
        <v>57</v>
      </c>
      <c r="C37" s="9" t="s">
        <v>81</v>
      </c>
      <c r="D37" s="13">
        <f t="shared" si="1"/>
        <v>1</v>
      </c>
    </row>
    <row r="38" spans="1:4" x14ac:dyDescent="0.3">
      <c r="A38" s="29" t="s">
        <v>137</v>
      </c>
      <c r="B38" s="2" t="s">
        <v>58</v>
      </c>
      <c r="C38" s="9" t="s">
        <v>81</v>
      </c>
      <c r="D38" s="13">
        <f t="shared" si="1"/>
        <v>1</v>
      </c>
    </row>
    <row r="39" spans="1:4" x14ac:dyDescent="0.3">
      <c r="A39" s="29" t="s">
        <v>138</v>
      </c>
      <c r="B39" s="2" t="s">
        <v>59</v>
      </c>
      <c r="C39" s="9" t="s">
        <v>81</v>
      </c>
      <c r="D39" s="13">
        <f t="shared" si="1"/>
        <v>1</v>
      </c>
    </row>
    <row r="40" spans="1:4" x14ac:dyDescent="0.3">
      <c r="A40" s="29" t="s">
        <v>139</v>
      </c>
      <c r="B40" s="2" t="s">
        <v>54</v>
      </c>
      <c r="C40" s="9" t="s">
        <v>81</v>
      </c>
      <c r="D40" s="13">
        <f t="shared" si="1"/>
        <v>1</v>
      </c>
    </row>
    <row r="41" spans="1:4" x14ac:dyDescent="0.3">
      <c r="A41" s="29" t="s">
        <v>140</v>
      </c>
      <c r="B41" s="2" t="s">
        <v>55</v>
      </c>
      <c r="C41" s="9" t="s">
        <v>81</v>
      </c>
      <c r="D41" s="13">
        <f t="shared" si="1"/>
        <v>1</v>
      </c>
    </row>
    <row r="42" spans="1:4" x14ac:dyDescent="0.3">
      <c r="A42" s="29" t="s">
        <v>141</v>
      </c>
      <c r="B42" s="2" t="s">
        <v>56</v>
      </c>
      <c r="C42" s="9" t="s">
        <v>81</v>
      </c>
      <c r="D42" s="13">
        <f t="shared" si="1"/>
        <v>1</v>
      </c>
    </row>
    <row r="43" spans="1:4" ht="28.8" x14ac:dyDescent="0.3">
      <c r="A43" s="29" t="s">
        <v>142</v>
      </c>
      <c r="B43" s="2" t="s">
        <v>62</v>
      </c>
      <c r="C43" s="9" t="s">
        <v>81</v>
      </c>
      <c r="D43" s="13">
        <f t="shared" si="1"/>
        <v>1</v>
      </c>
    </row>
    <row r="44" spans="1:4" ht="201.6" x14ac:dyDescent="0.3">
      <c r="A44" s="29" t="s">
        <v>143</v>
      </c>
      <c r="B44" s="2" t="s">
        <v>63</v>
      </c>
      <c r="C44" s="9" t="s">
        <v>81</v>
      </c>
      <c r="D44" s="13">
        <f t="shared" si="1"/>
        <v>1</v>
      </c>
    </row>
    <row r="45" spans="1:4" ht="43.2" x14ac:dyDescent="0.3">
      <c r="A45" s="29" t="s">
        <v>144</v>
      </c>
      <c r="B45" s="2" t="s">
        <v>64</v>
      </c>
      <c r="C45" s="9" t="s">
        <v>81</v>
      </c>
      <c r="D45" s="13">
        <f t="shared" si="1"/>
        <v>1</v>
      </c>
    </row>
    <row r="46" spans="1:4" x14ac:dyDescent="0.3">
      <c r="A46" s="35">
        <v>6.1</v>
      </c>
      <c r="B46" s="12" t="s">
        <v>19</v>
      </c>
      <c r="C46" s="10" t="s">
        <v>84</v>
      </c>
      <c r="D46" s="11">
        <f t="shared" si="1"/>
        <v>0</v>
      </c>
    </row>
    <row r="47" spans="1:4" ht="28.8" x14ac:dyDescent="0.3">
      <c r="A47" s="30" t="s">
        <v>145</v>
      </c>
      <c r="B47" s="4" t="s">
        <v>99</v>
      </c>
      <c r="C47" s="9" t="s">
        <v>81</v>
      </c>
      <c r="D47" s="13">
        <f t="shared" si="1"/>
        <v>1</v>
      </c>
    </row>
    <row r="48" spans="1:4" ht="28.8" x14ac:dyDescent="0.3">
      <c r="A48" s="29" t="s">
        <v>146</v>
      </c>
      <c r="B48" s="17" t="s">
        <v>20</v>
      </c>
      <c r="C48" s="9" t="s">
        <v>81</v>
      </c>
      <c r="D48" s="13">
        <f t="shared" si="1"/>
        <v>1</v>
      </c>
    </row>
    <row r="49" spans="1:4" ht="28.8" x14ac:dyDescent="0.3">
      <c r="A49" s="29" t="s">
        <v>147</v>
      </c>
      <c r="B49" s="17" t="s">
        <v>21</v>
      </c>
      <c r="C49" s="9" t="s">
        <v>81</v>
      </c>
      <c r="D49" s="13">
        <f t="shared" si="1"/>
        <v>1</v>
      </c>
    </row>
    <row r="50" spans="1:4" ht="43.2" x14ac:dyDescent="0.3">
      <c r="A50" s="30" t="s">
        <v>148</v>
      </c>
      <c r="B50" s="17" t="s">
        <v>22</v>
      </c>
      <c r="C50" s="9" t="s">
        <v>81</v>
      </c>
      <c r="D50" s="13">
        <f t="shared" si="1"/>
        <v>1</v>
      </c>
    </row>
    <row r="51" spans="1:4" ht="28.8" x14ac:dyDescent="0.3">
      <c r="A51" s="29" t="s">
        <v>149</v>
      </c>
      <c r="B51" s="18" t="s">
        <v>23</v>
      </c>
      <c r="C51" s="9" t="s">
        <v>81</v>
      </c>
      <c r="D51" s="13">
        <f t="shared" si="1"/>
        <v>1</v>
      </c>
    </row>
    <row r="52" spans="1:4" ht="28.8" x14ac:dyDescent="0.3">
      <c r="A52" s="29" t="s">
        <v>150</v>
      </c>
      <c r="B52" s="18" t="s">
        <v>24</v>
      </c>
      <c r="C52" s="9" t="s">
        <v>81</v>
      </c>
      <c r="D52" s="13">
        <f t="shared" si="1"/>
        <v>1</v>
      </c>
    </row>
    <row r="53" spans="1:4" x14ac:dyDescent="0.3">
      <c r="A53" s="30" t="s">
        <v>151</v>
      </c>
      <c r="B53" s="18" t="s">
        <v>25</v>
      </c>
      <c r="C53" s="9" t="s">
        <v>81</v>
      </c>
      <c r="D53" s="13">
        <f t="shared" si="1"/>
        <v>1</v>
      </c>
    </row>
    <row r="54" spans="1:4" ht="72" x14ac:dyDescent="0.3">
      <c r="A54" s="29" t="s">
        <v>152</v>
      </c>
      <c r="B54" s="18" t="s">
        <v>26</v>
      </c>
      <c r="C54" s="9" t="s">
        <v>81</v>
      </c>
      <c r="D54" s="13">
        <f t="shared" si="1"/>
        <v>1</v>
      </c>
    </row>
    <row r="55" spans="1:4" x14ac:dyDescent="0.3">
      <c r="A55" s="29" t="s">
        <v>153</v>
      </c>
      <c r="B55" s="18" t="s">
        <v>27</v>
      </c>
      <c r="C55" s="9" t="s">
        <v>81</v>
      </c>
      <c r="D55" s="13">
        <f t="shared" si="1"/>
        <v>1</v>
      </c>
    </row>
    <row r="56" spans="1:4" x14ac:dyDescent="0.3">
      <c r="A56" s="30" t="s">
        <v>154</v>
      </c>
      <c r="B56" s="18" t="s">
        <v>53</v>
      </c>
      <c r="C56" s="9" t="s">
        <v>81</v>
      </c>
      <c r="D56" s="13">
        <f t="shared" si="1"/>
        <v>1</v>
      </c>
    </row>
    <row r="57" spans="1:4" x14ac:dyDescent="0.3">
      <c r="A57" s="35">
        <v>7.1</v>
      </c>
      <c r="B57" s="12" t="s">
        <v>28</v>
      </c>
      <c r="C57" s="10" t="s">
        <v>84</v>
      </c>
      <c r="D57" s="11">
        <f t="shared" si="1"/>
        <v>0</v>
      </c>
    </row>
    <row r="58" spans="1:4" x14ac:dyDescent="0.3">
      <c r="A58" s="29" t="s">
        <v>155</v>
      </c>
      <c r="B58" s="17" t="s">
        <v>29</v>
      </c>
      <c r="C58" s="9" t="s">
        <v>81</v>
      </c>
      <c r="D58" s="13">
        <f t="shared" si="1"/>
        <v>1</v>
      </c>
    </row>
    <row r="59" spans="1:4" ht="28.8" x14ac:dyDescent="0.3">
      <c r="A59" s="29" t="s">
        <v>156</v>
      </c>
      <c r="B59" s="17" t="s">
        <v>30</v>
      </c>
      <c r="C59" s="9" t="s">
        <v>81</v>
      </c>
      <c r="D59" s="13">
        <f t="shared" si="1"/>
        <v>1</v>
      </c>
    </row>
    <row r="60" spans="1:4" ht="28.8" x14ac:dyDescent="0.3">
      <c r="A60" s="29" t="s">
        <v>157</v>
      </c>
      <c r="B60" s="17" t="s">
        <v>31</v>
      </c>
      <c r="C60" s="9" t="s">
        <v>81</v>
      </c>
      <c r="D60" s="13">
        <f t="shared" si="1"/>
        <v>1</v>
      </c>
    </row>
    <row r="61" spans="1:4" x14ac:dyDescent="0.3">
      <c r="A61" s="29" t="s">
        <v>158</v>
      </c>
      <c r="B61" s="17" t="s">
        <v>32</v>
      </c>
      <c r="C61" s="9" t="s">
        <v>81</v>
      </c>
      <c r="D61" s="13">
        <f t="shared" si="1"/>
        <v>1</v>
      </c>
    </row>
    <row r="62" spans="1:4" ht="28.8" x14ac:dyDescent="0.3">
      <c r="A62" s="29" t="s">
        <v>159</v>
      </c>
      <c r="B62" s="17" t="s">
        <v>33</v>
      </c>
      <c r="C62" s="9" t="s">
        <v>81</v>
      </c>
      <c r="D62" s="13">
        <f t="shared" si="1"/>
        <v>1</v>
      </c>
    </row>
    <row r="63" spans="1:4" ht="100.8" x14ac:dyDescent="0.3">
      <c r="A63" s="29" t="s">
        <v>160</v>
      </c>
      <c r="B63" s="6" t="s">
        <v>209</v>
      </c>
      <c r="C63" s="9" t="s">
        <v>81</v>
      </c>
      <c r="D63" s="13">
        <f t="shared" si="1"/>
        <v>1</v>
      </c>
    </row>
    <row r="64" spans="1:4" ht="28.8" x14ac:dyDescent="0.3">
      <c r="A64" s="29" t="s">
        <v>161</v>
      </c>
      <c r="B64" s="7" t="s">
        <v>34</v>
      </c>
      <c r="C64" s="9" t="s">
        <v>81</v>
      </c>
      <c r="D64" s="13">
        <f t="shared" si="1"/>
        <v>1</v>
      </c>
    </row>
    <row r="65" spans="1:4" ht="28.8" x14ac:dyDescent="0.3">
      <c r="A65" s="29" t="s">
        <v>162</v>
      </c>
      <c r="B65" s="7" t="s">
        <v>35</v>
      </c>
      <c r="C65" s="9" t="s">
        <v>81</v>
      </c>
      <c r="D65" s="13">
        <f t="shared" si="1"/>
        <v>1</v>
      </c>
    </row>
    <row r="66" spans="1:4" x14ac:dyDescent="0.3">
      <c r="A66" s="29" t="s">
        <v>163</v>
      </c>
      <c r="B66" s="7" t="s">
        <v>36</v>
      </c>
      <c r="C66" s="9" t="s">
        <v>81</v>
      </c>
      <c r="D66" s="13">
        <f t="shared" ref="D66:D111" si="2">VLOOKUP(C66,Marks,2,FALSE)</f>
        <v>1</v>
      </c>
    </row>
    <row r="67" spans="1:4" ht="28.8" x14ac:dyDescent="0.3">
      <c r="A67" s="29" t="s">
        <v>164</v>
      </c>
      <c r="B67" s="7" t="s">
        <v>37</v>
      </c>
      <c r="C67" s="9" t="s">
        <v>81</v>
      </c>
      <c r="D67" s="13">
        <f t="shared" si="2"/>
        <v>1</v>
      </c>
    </row>
    <row r="68" spans="1:4" x14ac:dyDescent="0.3">
      <c r="A68" s="35">
        <v>8.1</v>
      </c>
      <c r="B68" s="12" t="s">
        <v>38</v>
      </c>
      <c r="C68" s="10" t="s">
        <v>84</v>
      </c>
      <c r="D68" s="11">
        <f t="shared" si="2"/>
        <v>0</v>
      </c>
    </row>
    <row r="69" spans="1:4" ht="28.8" x14ac:dyDescent="0.3">
      <c r="A69" s="29" t="s">
        <v>85</v>
      </c>
      <c r="B69" s="7" t="s">
        <v>39</v>
      </c>
      <c r="C69" s="9" t="s">
        <v>81</v>
      </c>
      <c r="D69" s="13">
        <f t="shared" si="2"/>
        <v>1</v>
      </c>
    </row>
    <row r="70" spans="1:4" x14ac:dyDescent="0.3">
      <c r="A70" s="29" t="s">
        <v>86</v>
      </c>
      <c r="B70" s="7" t="s">
        <v>40</v>
      </c>
      <c r="C70" s="9" t="s">
        <v>81</v>
      </c>
      <c r="D70" s="13">
        <f t="shared" si="2"/>
        <v>1</v>
      </c>
    </row>
    <row r="71" spans="1:4" x14ac:dyDescent="0.3">
      <c r="A71" s="29" t="s">
        <v>87</v>
      </c>
      <c r="B71" s="7" t="s">
        <v>41</v>
      </c>
      <c r="C71" s="9" t="s">
        <v>81</v>
      </c>
      <c r="D71" s="13">
        <f t="shared" si="2"/>
        <v>1</v>
      </c>
    </row>
    <row r="72" spans="1:4" x14ac:dyDescent="0.3">
      <c r="A72" s="29" t="s">
        <v>88</v>
      </c>
      <c r="B72" s="7" t="s">
        <v>42</v>
      </c>
      <c r="C72" s="9" t="s">
        <v>81</v>
      </c>
      <c r="D72" s="13">
        <f t="shared" si="2"/>
        <v>1</v>
      </c>
    </row>
    <row r="73" spans="1:4" ht="28.8" x14ac:dyDescent="0.3">
      <c r="A73" s="29" t="s">
        <v>89</v>
      </c>
      <c r="B73" s="7" t="s">
        <v>43</v>
      </c>
      <c r="C73" s="9" t="s">
        <v>81</v>
      </c>
      <c r="D73" s="13">
        <f t="shared" si="2"/>
        <v>1</v>
      </c>
    </row>
    <row r="74" spans="1:4" ht="28.8" x14ac:dyDescent="0.3">
      <c r="A74" s="29" t="s">
        <v>90</v>
      </c>
      <c r="B74" s="7" t="s">
        <v>196</v>
      </c>
      <c r="C74" s="9" t="s">
        <v>81</v>
      </c>
      <c r="D74" s="13">
        <f t="shared" si="2"/>
        <v>1</v>
      </c>
    </row>
    <row r="75" spans="1:4" ht="28.8" x14ac:dyDescent="0.3">
      <c r="A75" s="29" t="s">
        <v>91</v>
      </c>
      <c r="B75" s="7" t="s">
        <v>44</v>
      </c>
      <c r="C75" s="9" t="s">
        <v>81</v>
      </c>
      <c r="D75" s="13">
        <f t="shared" si="2"/>
        <v>1</v>
      </c>
    </row>
    <row r="76" spans="1:4" x14ac:dyDescent="0.3">
      <c r="A76" s="29" t="s">
        <v>92</v>
      </c>
      <c r="B76" s="7" t="s">
        <v>45</v>
      </c>
      <c r="C76" s="9" t="s">
        <v>81</v>
      </c>
      <c r="D76" s="13">
        <f t="shared" si="2"/>
        <v>1</v>
      </c>
    </row>
    <row r="77" spans="1:4" ht="28.8" x14ac:dyDescent="0.3">
      <c r="A77" s="29" t="s">
        <v>93</v>
      </c>
      <c r="B77" s="7" t="s">
        <v>46</v>
      </c>
      <c r="C77" s="9" t="s">
        <v>81</v>
      </c>
      <c r="D77" s="13">
        <f t="shared" si="2"/>
        <v>1</v>
      </c>
    </row>
    <row r="78" spans="1:4" x14ac:dyDescent="0.3">
      <c r="A78" s="29" t="s">
        <v>94</v>
      </c>
      <c r="B78" s="7" t="s">
        <v>47</v>
      </c>
      <c r="C78" s="9" t="s">
        <v>81</v>
      </c>
      <c r="D78" s="13">
        <f t="shared" si="2"/>
        <v>1</v>
      </c>
    </row>
    <row r="79" spans="1:4" x14ac:dyDescent="0.3">
      <c r="A79" s="29" t="s">
        <v>95</v>
      </c>
      <c r="B79" s="7" t="s">
        <v>48</v>
      </c>
      <c r="C79" s="9" t="s">
        <v>81</v>
      </c>
      <c r="D79" s="13">
        <f t="shared" si="2"/>
        <v>1</v>
      </c>
    </row>
    <row r="80" spans="1:4" x14ac:dyDescent="0.3">
      <c r="A80" s="29" t="s">
        <v>96</v>
      </c>
      <c r="B80" s="18" t="s">
        <v>69</v>
      </c>
      <c r="C80" s="9" t="s">
        <v>81</v>
      </c>
      <c r="D80" s="13">
        <f t="shared" si="2"/>
        <v>1</v>
      </c>
    </row>
    <row r="81" spans="1:4" x14ac:dyDescent="0.3">
      <c r="A81" s="29" t="s">
        <v>97</v>
      </c>
      <c r="B81" s="18" t="s">
        <v>70</v>
      </c>
      <c r="C81" s="9" t="s">
        <v>81</v>
      </c>
      <c r="D81" s="13">
        <f t="shared" si="2"/>
        <v>1</v>
      </c>
    </row>
    <row r="82" spans="1:4" x14ac:dyDescent="0.3">
      <c r="A82" s="29" t="s">
        <v>98</v>
      </c>
      <c r="B82" s="18" t="s">
        <v>71</v>
      </c>
      <c r="C82" s="9" t="s">
        <v>81</v>
      </c>
      <c r="D82" s="13">
        <f t="shared" si="2"/>
        <v>1</v>
      </c>
    </row>
    <row r="83" spans="1:4" x14ac:dyDescent="0.3">
      <c r="A83" s="35">
        <v>9.1</v>
      </c>
      <c r="B83" s="12" t="s">
        <v>165</v>
      </c>
      <c r="C83" s="26" t="s">
        <v>84</v>
      </c>
      <c r="D83" s="11">
        <f t="shared" si="2"/>
        <v>0</v>
      </c>
    </row>
    <row r="84" spans="1:4" x14ac:dyDescent="0.3">
      <c r="A84" s="31" t="s">
        <v>167</v>
      </c>
      <c r="B84" s="6" t="s">
        <v>204</v>
      </c>
      <c r="C84" s="25" t="s">
        <v>81</v>
      </c>
      <c r="D84" s="13">
        <f t="shared" si="2"/>
        <v>1</v>
      </c>
    </row>
    <row r="85" spans="1:4" x14ac:dyDescent="0.3">
      <c r="A85" s="31" t="s">
        <v>168</v>
      </c>
      <c r="B85" s="33" t="s">
        <v>205</v>
      </c>
      <c r="C85" s="25" t="s">
        <v>81</v>
      </c>
      <c r="D85" s="13">
        <f t="shared" si="2"/>
        <v>1</v>
      </c>
    </row>
    <row r="86" spans="1:4" x14ac:dyDescent="0.3">
      <c r="A86" s="31" t="s">
        <v>169</v>
      </c>
      <c r="B86" s="33" t="s">
        <v>206</v>
      </c>
      <c r="C86" s="25" t="s">
        <v>81</v>
      </c>
      <c r="D86" s="13">
        <f t="shared" si="2"/>
        <v>1</v>
      </c>
    </row>
    <row r="87" spans="1:4" x14ac:dyDescent="0.3">
      <c r="A87" s="31" t="s">
        <v>170</v>
      </c>
      <c r="B87" s="33" t="s">
        <v>207</v>
      </c>
      <c r="C87" s="25" t="s">
        <v>81</v>
      </c>
      <c r="D87" s="13">
        <f t="shared" si="2"/>
        <v>1</v>
      </c>
    </row>
    <row r="88" spans="1:4" x14ac:dyDescent="0.3">
      <c r="A88" s="31" t="s">
        <v>171</v>
      </c>
      <c r="B88" s="33" t="s">
        <v>208</v>
      </c>
      <c r="C88" s="25" t="s">
        <v>81</v>
      </c>
      <c r="D88" s="13">
        <f t="shared" si="2"/>
        <v>1</v>
      </c>
    </row>
    <row r="89" spans="1:4" x14ac:dyDescent="0.3">
      <c r="A89" s="31" t="s">
        <v>172</v>
      </c>
      <c r="B89" s="33" t="s">
        <v>166</v>
      </c>
      <c r="C89" s="25" t="s">
        <v>81</v>
      </c>
      <c r="D89" s="13">
        <f t="shared" si="2"/>
        <v>1</v>
      </c>
    </row>
    <row r="90" spans="1:4" x14ac:dyDescent="0.3">
      <c r="A90" s="35">
        <v>10.1</v>
      </c>
      <c r="B90" s="12" t="s">
        <v>229</v>
      </c>
      <c r="C90" s="26" t="s">
        <v>84</v>
      </c>
      <c r="D90" s="11">
        <f t="shared" si="2"/>
        <v>0</v>
      </c>
    </row>
    <row r="91" spans="1:4" x14ac:dyDescent="0.3">
      <c r="A91" s="31" t="s">
        <v>173</v>
      </c>
      <c r="B91" s="6" t="s">
        <v>230</v>
      </c>
      <c r="C91" s="25" t="s">
        <v>81</v>
      </c>
      <c r="D91" s="13">
        <f t="shared" ref="D91:D92" si="3">VLOOKUP(C91,Marks,2,FALSE)</f>
        <v>1</v>
      </c>
    </row>
    <row r="92" spans="1:4" ht="28.8" x14ac:dyDescent="0.3">
      <c r="A92" s="31" t="s">
        <v>174</v>
      </c>
      <c r="B92" s="6" t="s">
        <v>231</v>
      </c>
      <c r="C92" s="25" t="s">
        <v>81</v>
      </c>
      <c r="D92" s="13">
        <f t="shared" si="3"/>
        <v>1</v>
      </c>
    </row>
    <row r="93" spans="1:4" x14ac:dyDescent="0.3">
      <c r="A93" s="31" t="s">
        <v>175</v>
      </c>
      <c r="B93" s="6" t="s">
        <v>210</v>
      </c>
      <c r="C93" s="25" t="s">
        <v>81</v>
      </c>
      <c r="D93" s="13">
        <f>VLOOKUP(C93,Marks,2,FALSE)</f>
        <v>1</v>
      </c>
    </row>
    <row r="94" spans="1:4" x14ac:dyDescent="0.3">
      <c r="A94" s="31" t="s">
        <v>176</v>
      </c>
      <c r="B94" s="6" t="s">
        <v>211</v>
      </c>
      <c r="C94" s="25" t="s">
        <v>81</v>
      </c>
      <c r="D94" s="13">
        <f t="shared" si="2"/>
        <v>1</v>
      </c>
    </row>
    <row r="95" spans="1:4" x14ac:dyDescent="0.3">
      <c r="A95" s="31" t="s">
        <v>177</v>
      </c>
      <c r="B95" s="6" t="s">
        <v>212</v>
      </c>
      <c r="C95" s="25" t="s">
        <v>81</v>
      </c>
      <c r="D95" s="13">
        <f t="shared" si="2"/>
        <v>1</v>
      </c>
    </row>
    <row r="96" spans="1:4" x14ac:dyDescent="0.3">
      <c r="A96" s="31" t="s">
        <v>178</v>
      </c>
      <c r="B96" s="6" t="s">
        <v>213</v>
      </c>
      <c r="C96" s="25" t="s">
        <v>81</v>
      </c>
      <c r="D96" s="13">
        <f t="shared" si="2"/>
        <v>1</v>
      </c>
    </row>
    <row r="97" spans="1:4" x14ac:dyDescent="0.3">
      <c r="A97" s="31" t="s">
        <v>179</v>
      </c>
      <c r="B97" s="6" t="s">
        <v>214</v>
      </c>
      <c r="C97" s="25" t="s">
        <v>81</v>
      </c>
      <c r="D97" s="13">
        <f t="shared" si="2"/>
        <v>1</v>
      </c>
    </row>
    <row r="98" spans="1:4" x14ac:dyDescent="0.3">
      <c r="A98" s="31" t="s">
        <v>180</v>
      </c>
      <c r="B98" s="6" t="s">
        <v>215</v>
      </c>
      <c r="C98" s="25" t="s">
        <v>81</v>
      </c>
      <c r="D98" s="13">
        <f t="shared" si="2"/>
        <v>1</v>
      </c>
    </row>
    <row r="99" spans="1:4" x14ac:dyDescent="0.3">
      <c r="A99" s="31" t="s">
        <v>181</v>
      </c>
      <c r="B99" s="6" t="s">
        <v>216</v>
      </c>
      <c r="C99" s="25" t="s">
        <v>81</v>
      </c>
      <c r="D99" s="13">
        <f t="shared" si="2"/>
        <v>1</v>
      </c>
    </row>
    <row r="100" spans="1:4" x14ac:dyDescent="0.3">
      <c r="A100" s="31" t="s">
        <v>182</v>
      </c>
      <c r="B100" s="6" t="s">
        <v>217</v>
      </c>
      <c r="C100" s="25" t="s">
        <v>81</v>
      </c>
      <c r="D100" s="13">
        <f t="shared" si="2"/>
        <v>1</v>
      </c>
    </row>
    <row r="101" spans="1:4" x14ac:dyDescent="0.3">
      <c r="A101" s="31" t="s">
        <v>183</v>
      </c>
      <c r="B101" s="6" t="s">
        <v>218</v>
      </c>
      <c r="C101" s="25" t="s">
        <v>81</v>
      </c>
      <c r="D101" s="13">
        <f t="shared" si="2"/>
        <v>1</v>
      </c>
    </row>
    <row r="102" spans="1:4" x14ac:dyDescent="0.3">
      <c r="A102" s="31" t="s">
        <v>184</v>
      </c>
      <c r="B102" s="6" t="s">
        <v>219</v>
      </c>
      <c r="C102" s="25" t="s">
        <v>81</v>
      </c>
      <c r="D102" s="13">
        <f t="shared" si="2"/>
        <v>1</v>
      </c>
    </row>
    <row r="103" spans="1:4" x14ac:dyDescent="0.3">
      <c r="A103" s="31" t="s">
        <v>185</v>
      </c>
      <c r="B103" s="6" t="s">
        <v>220</v>
      </c>
      <c r="C103" s="25" t="s">
        <v>81</v>
      </c>
      <c r="D103" s="13">
        <f t="shared" si="2"/>
        <v>1</v>
      </c>
    </row>
    <row r="104" spans="1:4" x14ac:dyDescent="0.3">
      <c r="A104" s="31" t="s">
        <v>186</v>
      </c>
      <c r="B104" s="6" t="s">
        <v>221</v>
      </c>
      <c r="C104" s="25" t="s">
        <v>81</v>
      </c>
      <c r="D104" s="13">
        <f t="shared" si="2"/>
        <v>1</v>
      </c>
    </row>
    <row r="105" spans="1:4" x14ac:dyDescent="0.3">
      <c r="A105" s="31" t="s">
        <v>187</v>
      </c>
      <c r="B105" s="6" t="s">
        <v>222</v>
      </c>
      <c r="C105" s="25" t="s">
        <v>81</v>
      </c>
      <c r="D105" s="13">
        <f t="shared" si="2"/>
        <v>1</v>
      </c>
    </row>
    <row r="106" spans="1:4" x14ac:dyDescent="0.3">
      <c r="A106" s="31" t="s">
        <v>188</v>
      </c>
      <c r="B106" s="6" t="s">
        <v>223</v>
      </c>
      <c r="C106" s="25" t="s">
        <v>81</v>
      </c>
      <c r="D106" s="13">
        <f t="shared" si="2"/>
        <v>1</v>
      </c>
    </row>
    <row r="107" spans="1:4" x14ac:dyDescent="0.3">
      <c r="A107" s="31" t="s">
        <v>189</v>
      </c>
      <c r="B107" s="6" t="s">
        <v>224</v>
      </c>
      <c r="C107" s="25" t="s">
        <v>81</v>
      </c>
      <c r="D107" s="13">
        <f t="shared" si="2"/>
        <v>1</v>
      </c>
    </row>
    <row r="108" spans="1:4" x14ac:dyDescent="0.3">
      <c r="A108" s="31" t="s">
        <v>190</v>
      </c>
      <c r="B108" s="6" t="s">
        <v>225</v>
      </c>
      <c r="C108" s="25" t="s">
        <v>81</v>
      </c>
      <c r="D108" s="13">
        <f t="shared" si="2"/>
        <v>1</v>
      </c>
    </row>
    <row r="109" spans="1:4" x14ac:dyDescent="0.3">
      <c r="A109" s="31" t="s">
        <v>191</v>
      </c>
      <c r="B109" s="6" t="s">
        <v>226</v>
      </c>
      <c r="C109" s="25" t="s">
        <v>81</v>
      </c>
      <c r="D109" s="13">
        <f t="shared" si="2"/>
        <v>1</v>
      </c>
    </row>
    <row r="110" spans="1:4" x14ac:dyDescent="0.3">
      <c r="A110" s="31" t="s">
        <v>232</v>
      </c>
      <c r="B110" s="34" t="s">
        <v>227</v>
      </c>
      <c r="C110" s="25" t="s">
        <v>81</v>
      </c>
      <c r="D110" s="13">
        <f t="shared" si="2"/>
        <v>1</v>
      </c>
    </row>
    <row r="111" spans="1:4" x14ac:dyDescent="0.3">
      <c r="A111" s="31" t="s">
        <v>233</v>
      </c>
      <c r="B111" s="6" t="s">
        <v>228</v>
      </c>
      <c r="C111" s="25" t="s">
        <v>81</v>
      </c>
      <c r="D111" s="13">
        <f t="shared" si="2"/>
        <v>1</v>
      </c>
    </row>
    <row r="112" spans="1:4" x14ac:dyDescent="0.3">
      <c r="A112" s="42"/>
      <c r="B112" s="43"/>
      <c r="C112" s="44"/>
      <c r="D112" s="11">
        <f>SUM(D2:D111)</f>
        <v>100</v>
      </c>
    </row>
    <row r="115" spans="2:2" x14ac:dyDescent="0.3">
      <c r="B115" t="s">
        <v>192</v>
      </c>
    </row>
  </sheetData>
  <mergeCells count="1">
    <mergeCell ref="A112:C112"/>
  </mergeCells>
  <pageMargins left="0.75" right="0.75" top="1" bottom="1" header="0.3" footer="0.3"/>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Select Feature Provision" prompt="Pleae Select Feature Provision from List to Obtain Marks">
          <x14:formula1>
            <xm:f>Marks!$D$3:$D$6</xm:f>
          </x14:formula1>
          <xm:sqref>C2:C111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Bidder Profile</vt:lpstr>
      <vt:lpstr>Marks</vt:lpstr>
      <vt:lpstr>Technical Scoring</vt:lpstr>
      <vt:lpstr>Technical Requirements</vt:lpstr>
      <vt:lpstr>Marks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2023-11-13T05:36:37Z</dcterms:modified>
</cp:coreProperties>
</file>